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ГОРСВЕТ\02_РАСКРЫТИЕ ИНФОРМАЦИИ\02_Информация для раскрытия\04_Резерв мощности\"/>
    </mc:Choice>
  </mc:AlternateContent>
  <bookViews>
    <workbookView xWindow="0" yWindow="0" windowWidth="20490" windowHeight="7530"/>
  </bookViews>
  <sheets>
    <sheet name="Лист1" sheetId="2" r:id="rId1"/>
    <sheet name="ТП" sheetId="1" r:id="rId2"/>
  </sheets>
  <definedNames>
    <definedName name="_xlnm._FilterDatabase" localSheetId="1" hidden="1">ТП!$A$1:$I$42</definedName>
    <definedName name="_xlnm.Print_Area" localSheetId="1">ТП!$A$1:$I$43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C7" i="2"/>
  <c r="C6" i="2"/>
  <c r="B7" i="2"/>
  <c r="B6" i="2"/>
  <c r="G6" i="1" l="1"/>
  <c r="H6" i="1" s="1"/>
  <c r="G7" i="1"/>
  <c r="H7" i="1" s="1"/>
  <c r="G8" i="1"/>
  <c r="G9" i="1"/>
  <c r="G10" i="1"/>
  <c r="G11" i="1"/>
  <c r="H11" i="1" s="1"/>
  <c r="G12" i="1"/>
  <c r="H12" i="1" s="1"/>
  <c r="G13" i="1"/>
  <c r="G14" i="1"/>
  <c r="G15" i="1"/>
  <c r="G16" i="1"/>
  <c r="G17" i="1"/>
  <c r="G18" i="1"/>
  <c r="G19" i="1"/>
  <c r="G20" i="1"/>
  <c r="G21" i="1"/>
  <c r="H21" i="1" s="1"/>
  <c r="G22" i="1"/>
  <c r="G23" i="1"/>
  <c r="G24" i="1"/>
  <c r="G25" i="1"/>
  <c r="G26" i="1"/>
  <c r="G27" i="1"/>
  <c r="G28" i="1"/>
  <c r="H28" i="1" s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5" i="1"/>
  <c r="H5" i="1" s="1"/>
  <c r="E42" i="1"/>
  <c r="H37" i="1" l="1"/>
  <c r="I37" i="1" s="1"/>
  <c r="H29" i="1"/>
  <c r="I29" i="1" s="1"/>
  <c r="H13" i="1"/>
  <c r="I13" i="1" s="1"/>
  <c r="H40" i="1"/>
  <c r="I40" i="1" s="1"/>
  <c r="H32" i="1"/>
  <c r="I32" i="1" s="1"/>
  <c r="H24" i="1"/>
  <c r="I24" i="1" s="1"/>
  <c r="H39" i="1"/>
  <c r="I39" i="1" s="1"/>
  <c r="H35" i="1"/>
  <c r="I35" i="1" s="1"/>
  <c r="H31" i="1"/>
  <c r="I31" i="1" s="1"/>
  <c r="H27" i="1"/>
  <c r="I27" i="1" s="1"/>
  <c r="H23" i="1"/>
  <c r="I23" i="1" s="1"/>
  <c r="H19" i="1"/>
  <c r="I19" i="1" s="1"/>
  <c r="H15" i="1"/>
  <c r="I15" i="1" s="1"/>
  <c r="H41" i="1"/>
  <c r="I41" i="1" s="1"/>
  <c r="H33" i="1"/>
  <c r="I33" i="1" s="1"/>
  <c r="H25" i="1"/>
  <c r="I25" i="1" s="1"/>
  <c r="H17" i="1"/>
  <c r="I17" i="1" s="1"/>
  <c r="H9" i="1"/>
  <c r="I9" i="1" s="1"/>
  <c r="H36" i="1"/>
  <c r="I36" i="1" s="1"/>
  <c r="H20" i="1"/>
  <c r="I20" i="1" s="1"/>
  <c r="H16" i="1"/>
  <c r="I16" i="1" s="1"/>
  <c r="H8" i="1"/>
  <c r="I8" i="1" s="1"/>
  <c r="H38" i="1"/>
  <c r="I38" i="1" s="1"/>
  <c r="H34" i="1"/>
  <c r="I34" i="1" s="1"/>
  <c r="H30" i="1"/>
  <c r="I30" i="1" s="1"/>
  <c r="H26" i="1"/>
  <c r="I26" i="1" s="1"/>
  <c r="H22" i="1"/>
  <c r="I22" i="1" s="1"/>
  <c r="H18" i="1"/>
  <c r="I18" i="1" s="1"/>
  <c r="H14" i="1"/>
  <c r="I14" i="1" s="1"/>
  <c r="H10" i="1"/>
  <c r="I10" i="1" s="1"/>
  <c r="I11" i="1"/>
  <c r="I6" i="1"/>
  <c r="I28" i="1"/>
  <c r="I7" i="1"/>
  <c r="I21" i="1"/>
  <c r="I12" i="1"/>
  <c r="I5" i="1"/>
  <c r="H42" i="1" l="1"/>
  <c r="I42" i="1" l="1"/>
</calcChain>
</file>

<file path=xl/sharedStrings.xml><?xml version="1.0" encoding="utf-8"?>
<sst xmlns="http://schemas.openxmlformats.org/spreadsheetml/2006/main" count="168" uniqueCount="133">
  <si>
    <t xml:space="preserve"> №  ТП</t>
  </si>
  <si>
    <t>Установленная мощность, кВА</t>
  </si>
  <si>
    <t>Резерв мощности (+) / Недостаток мощности (-)</t>
  </si>
  <si>
    <t>ИТОГО</t>
  </si>
  <si>
    <t>Коэффициент перевода в кВт</t>
  </si>
  <si>
    <t>Установленная мощность в кВТ</t>
  </si>
  <si>
    <t>по состоянию на</t>
  </si>
  <si>
    <t xml:space="preserve"> № 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</si>
  <si>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</si>
  <si>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</si>
  <si>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</si>
  <si>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</si>
  <si>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</si>
  <si>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</si>
  <si>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</si>
  <si>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</si>
  <si>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</si>
  <si>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</si>
  <si>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</si>
  <si>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</si>
  <si>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</si>
  <si>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</si>
  <si>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</si>
  <si>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</si>
  <si>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</si>
  <si>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</si>
  <si>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</si>
  <si>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</si>
  <si>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</si>
  <si>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</si>
  <si>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</si>
  <si>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</si>
  <si>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</si>
  <si>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</si>
  <si>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</si>
  <si>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</si>
  <si>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</si>
  <si>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</si>
  <si>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</si>
  <si>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</si>
  <si>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</si>
  <si>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</si>
  <si>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</si>
  <si>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</si>
  <si>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</si>
  <si>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Информация о наличии объема свободной для технологического присоединения потребителей трансформаторной мощности МКП "Ростгорсвет"</t>
  </si>
  <si>
    <t>РП-70 10/0,4 кВ</t>
  </si>
  <si>
    <t>РП-2077</t>
  </si>
  <si>
    <t>Адрес</t>
  </si>
  <si>
    <t>ул. Жданова, 3а</t>
  </si>
  <si>
    <t>пер. Оружейный, 7</t>
  </si>
  <si>
    <t>РП-46</t>
  </si>
  <si>
    <t>пер. Днепровский, 116 Г</t>
  </si>
  <si>
    <t>ТП-3197</t>
  </si>
  <si>
    <t>пер. Днепровский, 116 Л</t>
  </si>
  <si>
    <t>ТП-3196</t>
  </si>
  <si>
    <t>пер. Днепровский, 124 Л</t>
  </si>
  <si>
    <t>ТП-3199</t>
  </si>
  <si>
    <t>ул. Лелюшенко, 11 Л</t>
  </si>
  <si>
    <t>ТП-2154</t>
  </si>
  <si>
    <t>ул. Миронова, 4 В</t>
  </si>
  <si>
    <t>ТП-2149</t>
  </si>
  <si>
    <t>ул. Лелюшенко, 15 Д</t>
  </si>
  <si>
    <t>ТП-2072</t>
  </si>
  <si>
    <t>пр. 40-летия Победы,103 В</t>
  </si>
  <si>
    <t>ТП-3167</t>
  </si>
  <si>
    <t>ул.339-ой Стрелковой-Дивизии, 12Г</t>
  </si>
  <si>
    <t>ТП-3171</t>
  </si>
  <si>
    <t>ул. Мильчакова, 45 А</t>
  </si>
  <si>
    <t>ТП-2140</t>
  </si>
  <si>
    <t>ТП-2141</t>
  </si>
  <si>
    <t>ТП-2142</t>
  </si>
  <si>
    <t>пр. Маршала Жукова,36а</t>
  </si>
  <si>
    <t>пр. Маршала Жукова,30а</t>
  </si>
  <si>
    <t>пер. Гарнизонный, 3а</t>
  </si>
  <si>
    <t>ТП-1934; (КТП)</t>
  </si>
  <si>
    <t>ТП-2106; (БКТП)</t>
  </si>
  <si>
    <t>ТП-1464;</t>
  </si>
  <si>
    <t>ТП-3153</t>
  </si>
  <si>
    <t>ТП-1719</t>
  </si>
  <si>
    <t>ТП-25 (РТК)</t>
  </si>
  <si>
    <t>ТП-3148</t>
  </si>
  <si>
    <t>ТП-068</t>
  </si>
  <si>
    <t>ТП-070</t>
  </si>
  <si>
    <t>ТП-06</t>
  </si>
  <si>
    <t>ТП-032</t>
  </si>
  <si>
    <t>ТП-53</t>
  </si>
  <si>
    <t>ТП-083 (КТП)</t>
  </si>
  <si>
    <t>Аренда</t>
  </si>
  <si>
    <t>ТП-2186</t>
  </si>
  <si>
    <t>ТП-2186/1</t>
  </si>
  <si>
    <t>ТП — 3.3 (ТП-092)</t>
  </si>
  <si>
    <t>ТП — 3.4 (ТП-091)</t>
  </si>
  <si>
    <t>ТП — 3.5 (ТП-090)</t>
  </si>
  <si>
    <t>ТП — 3.6 (ТП-089)</t>
  </si>
  <si>
    <t>ТП — 3.7 (ТП-088)</t>
  </si>
  <si>
    <t>ТП — 3.8 (ТП-087)</t>
  </si>
  <si>
    <t>ТП — 3.11 (ТП-067)</t>
  </si>
  <si>
    <t>Курская</t>
  </si>
  <si>
    <t>Днепровский, 122/1</t>
  </si>
  <si>
    <t>1-я Баррикадная, 29</t>
  </si>
  <si>
    <t>ул. Павленко, 34</t>
  </si>
  <si>
    <t>ул. Зявкина, 31а</t>
  </si>
  <si>
    <t>ул. Нижегородская, 22а</t>
  </si>
  <si>
    <t>ул. Благодатная, 170б</t>
  </si>
  <si>
    <t>ул. Ерёменко, 97а</t>
  </si>
  <si>
    <t>ул. Ерёменко, 101а</t>
  </si>
  <si>
    <t>ул. Жданова, 7а</t>
  </si>
  <si>
    <t>ул. Жданова, 9а</t>
  </si>
  <si>
    <t>ул. Дебальцевская, 8а.</t>
  </si>
  <si>
    <t>ул. Мачтовая</t>
  </si>
  <si>
    <t>Класс напряжеия</t>
  </si>
  <si>
    <t>пер. Соборный, 90</t>
  </si>
  <si>
    <t>пер. Семашко, 113</t>
  </si>
  <si>
    <t>ул. Жданова, 15а</t>
  </si>
  <si>
    <t>ул. Жданова, 19а</t>
  </si>
  <si>
    <t>ул. Жданова, 21а</t>
  </si>
  <si>
    <t>Еременко, 105 а</t>
  </si>
  <si>
    <t>Еременко, 103 а</t>
  </si>
  <si>
    <t>Еременко, 101 б</t>
  </si>
  <si>
    <t>пр. Маршала Жукова, 31а</t>
  </si>
  <si>
    <t>ТП — 1187</t>
  </si>
  <si>
    <t xml:space="preserve">ул. Ларина /пер. Оренбургский </t>
  </si>
  <si>
    <t>6/04</t>
  </si>
  <si>
    <t>10/04</t>
  </si>
  <si>
    <t>10/06</t>
  </si>
  <si>
    <t>Максимальная присоединенная мощность объектов потребителей , кВт</t>
  </si>
  <si>
    <t>Уровень напряжения</t>
  </si>
  <si>
    <t>Максимальная</t>
  </si>
  <si>
    <t>Фактическая</t>
  </si>
  <si>
    <t>Резервируемая</t>
  </si>
  <si>
    <r>
      <t>Информация о величине</t>
    </r>
    <r>
      <rPr>
        <b/>
        <sz val="14"/>
        <color theme="1"/>
        <rFont val="Calibri"/>
        <family val="2"/>
        <charset val="204"/>
        <scheme val="minor"/>
      </rPr>
      <t xml:space="preserve"> </t>
    </r>
    <r>
      <rPr>
        <b/>
        <sz val="14"/>
        <color theme="1"/>
        <rFont val="Times New Roman"/>
        <family val="1"/>
        <charset val="204"/>
      </rPr>
      <t>резервируемой максимальной мощности потребителей электроэнергии, присоединенных к электрическим сетям МКП "Ростгорсвет"</t>
    </r>
  </si>
  <si>
    <t>Мощность,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</si>
</sst>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[Red]\-#,##0.00\ "/>
  </numFmts>
  <fonts count="23">
    <font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4"/>
      <name val="Times New Roman"/>
      <family val="1"/>
    </font>
    <font>
      <b/>
      <sz val="16"/>
      <name val="Times New Roman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sz val="14"/>
      <name val="Arial Cyr"/>
      <charset val="204"/>
    </font>
    <font>
      <sz val="11"/>
      <color rgb="FF000000"/>
      <name val="Calibri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2"/>
      <charset val="204"/>
    </font>
    <font>
      <b/>
      <sz val="18"/>
      <name val="Times New Roman"/>
      <family val="1"/>
    </font>
    <font>
      <b/>
      <sz val="11"/>
      <color rgb="FF0D0D0D"/>
      <name val="Calibri2"/>
      <charset val="204"/>
    </font>
    <font>
      <b/>
      <sz val="11"/>
      <color rgb="FF000000"/>
      <name val="Calibri2"/>
      <charset val="204"/>
    </font>
    <font>
      <b/>
      <sz val="18"/>
      <name val="Arial Cyr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6" fillId="0" borderId="4" xfId="0" applyNumberFormat="1" applyFont="1" applyBorder="1" applyAlignment="1">
      <alignment horizontal="center" vertical="top" wrapText="1"/>
    </xf>
    <xf numFmtId="0" fontId="1" fillId="2" borderId="0" xfId="0" applyFont="1" applyFill="1"/>
    <xf numFmtId="43" fontId="6" fillId="0" borderId="4" xfId="0" applyNumberFormat="1" applyFont="1" applyBorder="1" applyAlignment="1">
      <alignment horizontal="center" vertical="top" wrapText="1"/>
    </xf>
    <xf numFmtId="2" fontId="8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5" fillId="0" borderId="0" xfId="0" applyFont="1"/>
    <xf numFmtId="0" fontId="2" fillId="0" borderId="0" xfId="0" applyFont="1"/>
    <xf numFmtId="43" fontId="6" fillId="0" borderId="5" xfId="0" applyNumberFormat="1" applyFont="1" applyBorder="1" applyAlignment="1">
      <alignment horizontal="right" vertical="top" wrapText="1"/>
    </xf>
    <xf numFmtId="43" fontId="6" fillId="0" borderId="0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1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left" vertical="top" wrapText="1"/>
    </xf>
    <xf numFmtId="49" fontId="11" fillId="4" borderId="7" xfId="0" applyNumberFormat="1" applyFont="1" applyFill="1" applyBorder="1" applyAlignment="1" applyProtection="1">
      <alignment vertical="center" wrapText="1"/>
    </xf>
    <xf numFmtId="49" fontId="12" fillId="4" borderId="7" xfId="0" applyNumberFormat="1" applyFont="1" applyFill="1" applyBorder="1" applyAlignment="1" applyProtection="1">
      <alignment vertical="center" wrapText="1"/>
    </xf>
    <xf numFmtId="49" fontId="13" fillId="4" borderId="7" xfId="0" applyNumberFormat="1" applyFont="1" applyFill="1" applyBorder="1" applyAlignment="1" applyProtection="1">
      <alignment vertical="center" wrapText="1"/>
    </xf>
    <xf numFmtId="0" fontId="0" fillId="0" borderId="0" xfId="0" applyFont="1"/>
    <xf numFmtId="0" fontId="11" fillId="0" borderId="7" xfId="0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7" xfId="0" applyNumberFormat="1" applyFont="1" applyFill="1" applyBorder="1" applyAlignment="1">
      <alignment vertical="center" wrapText="1"/>
    </xf>
    <xf numFmtId="49" fontId="6" fillId="0" borderId="9" xfId="0" applyNumberFormat="1" applyFont="1" applyBorder="1" applyAlignment="1">
      <alignment horizontal="left" vertical="top" wrapText="1"/>
    </xf>
    <xf numFmtId="0" fontId="11" fillId="0" borderId="8" xfId="0" applyFont="1" applyBorder="1" applyAlignment="1">
      <alignment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43" fontId="18" fillId="0" borderId="3" xfId="0" applyNumberFormat="1" applyFont="1" applyBorder="1" applyAlignment="1">
      <alignment horizontal="right" vertical="top" wrapText="1"/>
    </xf>
    <xf numFmtId="43" fontId="6" fillId="3" borderId="5" xfId="0" applyNumberFormat="1" applyFont="1" applyFill="1" applyBorder="1" applyAlignment="1">
      <alignment horizontal="center" vertical="center" wrapText="1"/>
    </xf>
    <xf numFmtId="43" fontId="6" fillId="3" borderId="3" xfId="0" applyNumberFormat="1" applyFont="1" applyFill="1" applyBorder="1" applyAlignment="1">
      <alignment horizontal="center" vertical="center" wrapText="1"/>
    </xf>
    <xf numFmtId="43" fontId="7" fillId="3" borderId="3" xfId="0" applyNumberFormat="1" applyFont="1" applyFill="1" applyBorder="1" applyAlignment="1">
      <alignment horizontal="center" vertical="center" wrapText="1"/>
    </xf>
    <xf numFmtId="43" fontId="6" fillId="0" borderId="3" xfId="0" applyNumberFormat="1" applyFont="1" applyBorder="1" applyAlignment="1">
      <alignment horizontal="right" vertical="center" wrapText="1"/>
    </xf>
    <xf numFmtId="2" fontId="7" fillId="5" borderId="3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4" fontId="21" fillId="0" borderId="17" xfId="0" applyNumberFormat="1" applyFont="1" applyBorder="1" applyAlignment="1">
      <alignment horizontal="center" vertical="center"/>
    </xf>
    <xf numFmtId="4" fontId="21" fillId="0" borderId="18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"/>
  <sheetViews>
    <sheetView tabSelected="1" workbookViewId="0">
      <selection activeCell="G1" sqref="G1"/>
    </sheetView>
  </sheetViews>
  <sheetFormatPr defaultRowHeight="12.75"/>
  <cols>
    <col min="1" max="1" width="17.140625" customWidth="1"/>
    <col min="2" max="2" width="20.28515625" customWidth="1"/>
    <col min="3" max="3" width="18.140625" customWidth="1"/>
    <col min="4" max="4" width="15.85546875" customWidth="1"/>
  </cols>
  <sheetData>
    <row r="1" spans="1:4" ht="129" customHeight="1">
      <c r="A1" s="41" t="s">
        <v>131</v>
      </c>
      <c r="B1" s="41"/>
      <c r="C1" s="41"/>
      <c r="D1" s="41"/>
    </row>
    <row r="3" spans="1:4" ht="13.5" thickBot="1"/>
    <row r="4" spans="1:4" ht="18.75">
      <c r="A4" s="42" t="s">
        <v>127</v>
      </c>
      <c r="B4" s="43" t="s">
        <v>132</v>
      </c>
      <c r="C4" s="44"/>
      <c r="D4" s="45"/>
    </row>
    <row r="5" spans="1:4" ht="15" thickBot="1">
      <c r="A5" s="46"/>
      <c r="B5" s="49" t="s">
        <v>128</v>
      </c>
      <c r="C5" s="50" t="s">
        <v>129</v>
      </c>
      <c r="D5" s="51" t="s">
        <v>130</v>
      </c>
    </row>
    <row r="6" spans="1:4" ht="18.75">
      <c r="A6" s="26" t="s">
        <v>124</v>
      </c>
      <c r="B6" s="47">
        <f>(ТП!G5+ТП!G6+ТП!G10+ТП!G11+ТП!G12+ТП!G13+ТП!G14+ТП!G15+ТП!G16+ТП!G17+ТП!G18+ТП!G24+ТП!G25+ТП!G26+ТП!G27+ТП!G28+ТП!G29+ТП!G30+ТП!G35+ТП!G36+ТП!G37+ТП!G38+ТП!G39+ТП!G40+ТП!G41)/1000</f>
        <v>32.664000000000001</v>
      </c>
      <c r="C6" s="47">
        <f>(ТП!H5+ТП!H6+ТП!H10+ТП!H11+ТП!H12+ТП!H13+ТП!H14+ТП!H15+ТП!H16+ТП!H17+ТП!H18+ТП!H24+ТП!H25+ТП!H26+ТП!H27+ТП!H28+ТП!H29+ТП!H30+ТП!H35+ТП!H36+ТП!H37+ТП!H38+ТП!H39+ТП!H40+ТП!H41)/1000</f>
        <v>29.211440000000003</v>
      </c>
      <c r="D6" s="47">
        <f>(ТП!I5+ТП!I6+ТП!I10+ТП!I11+ТП!I12+ТП!I13+ТП!I14+ТП!I15+ТП!I16+ТП!I17+ТП!I18+ТП!I24+ТП!I25+ТП!I26+ТП!I27+ТП!I28+ТП!I29+ТП!I30+ТП!I35+ТП!I36+ТП!I37+ТП!I38+ТП!I39+ТП!I40+ТП!I41)/1000</f>
        <v>3.4525600000000001</v>
      </c>
    </row>
    <row r="7" spans="1:4" ht="18.75">
      <c r="A7" s="26" t="s">
        <v>123</v>
      </c>
      <c r="B7" s="48">
        <f>(ТП!G7+ТП!G8+ТП!G9+ТП!G19+ТП!G20+ТП!G21+ТП!G22+ТП!G23+ТП!G31+ТП!G32+ТП!G33+ТП!G34)/1000</f>
        <v>11.536</v>
      </c>
      <c r="C7" s="48">
        <f>(ТП!H7+ТП!H8+ТП!H9+ТП!H19+ТП!H20+ТП!H21+ТП!H22+ТП!H23+ТП!H31+ТП!H32+ТП!H33+ТП!H34)/1000</f>
        <v>11.07808</v>
      </c>
      <c r="D7" s="48">
        <f>(ТП!I7+ТП!I8+ТП!I9+ТП!I19+ТП!I20+ТП!I21+ТП!I22+ТП!I23+ТП!I31+ТП!I32+ТП!I33+ТП!I34)/1000</f>
        <v>0.45791999999999961</v>
      </c>
    </row>
  </sheetData>
  <mergeCells count="3">
    <mergeCell ref="A1:D1"/>
    <mergeCell ref="A4:A5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3"/>
  <sheetViews>
    <sheetView view="pageBreakPreview" topLeftCell="A28" zoomScale="75" zoomScaleNormal="75" zoomScaleSheetLayoutView="75" workbookViewId="0">
      <selection activeCell="D8" sqref="D8"/>
    </sheetView>
  </sheetViews>
  <sheetFormatPr defaultColWidth="27.85546875" defaultRowHeight="15.75"/>
  <cols>
    <col min="1" max="1" width="9.85546875" style="8" customWidth="1"/>
    <col min="2" max="2" width="25.7109375" style="8" customWidth="1"/>
    <col min="3" max="3" width="28.7109375" style="8" customWidth="1"/>
    <col min="4" max="4" width="21" style="8" customWidth="1"/>
    <col min="5" max="5" width="19" style="7" customWidth="1"/>
    <col min="6" max="6" width="15.85546875" style="7" customWidth="1"/>
    <col min="7" max="7" width="18" style="7" customWidth="1"/>
    <col min="8" max="8" width="26.85546875" style="7" customWidth="1"/>
    <col min="9" max="9" width="23.85546875" style="7" customWidth="1"/>
    <col min="10" max="10" width="27.85546875" style="1" customWidth="1"/>
    <col min="11" max="16384" width="27.85546875" style="1"/>
  </cols>
  <sheetData>
    <row r="1" spans="1:10" ht="42.75" customHeight="1">
      <c r="A1" s="38" t="s">
        <v>45</v>
      </c>
      <c r="B1" s="38"/>
      <c r="C1" s="38"/>
      <c r="D1" s="38"/>
      <c r="E1" s="38"/>
      <c r="F1" s="38"/>
      <c r="G1" s="38"/>
      <c r="H1" s="38"/>
      <c r="I1" s="38"/>
    </row>
    <row r="2" spans="1:10" ht="21" customHeight="1">
      <c r="A2" s="12"/>
      <c r="B2" s="12"/>
      <c r="C2" s="12"/>
      <c r="D2" s="12"/>
      <c r="E2" s="12"/>
      <c r="F2" s="12"/>
      <c r="G2" s="12"/>
      <c r="H2" s="15" t="s">
        <v>6</v>
      </c>
      <c r="I2" s="14">
        <v>42825</v>
      </c>
    </row>
    <row r="3" spans="1:10" ht="48" customHeight="1">
      <c r="A3" s="35" t="s">
        <v>7</v>
      </c>
      <c r="B3" s="35" t="s">
        <v>0</v>
      </c>
      <c r="C3" s="35" t="s">
        <v>48</v>
      </c>
      <c r="D3" s="35" t="s">
        <v>111</v>
      </c>
      <c r="E3" s="39" t="s">
        <v>1</v>
      </c>
      <c r="F3" s="40" t="s">
        <v>4</v>
      </c>
      <c r="G3" s="40" t="s">
        <v>5</v>
      </c>
      <c r="H3" s="40" t="s">
        <v>126</v>
      </c>
      <c r="I3" s="40" t="s">
        <v>2</v>
      </c>
    </row>
    <row r="4" spans="1:10" ht="19.5" customHeight="1">
      <c r="A4" s="35"/>
      <c r="B4" s="36"/>
      <c r="C4" s="36"/>
      <c r="D4" s="36"/>
      <c r="E4" s="39"/>
      <c r="F4" s="40"/>
      <c r="G4" s="40"/>
      <c r="H4" s="40"/>
      <c r="I4" s="40"/>
    </row>
    <row r="5" spans="1:10" ht="24" customHeight="1">
      <c r="A5" s="13" t="s">
        <v>8</v>
      </c>
      <c r="B5" s="16" t="s">
        <v>46</v>
      </c>
      <c r="C5" s="18" t="s">
        <v>49</v>
      </c>
      <c r="D5" s="26" t="s">
        <v>124</v>
      </c>
      <c r="E5" s="9">
        <v>2000</v>
      </c>
      <c r="F5" s="29">
        <v>0.8</v>
      </c>
      <c r="G5" s="33">
        <f>E5*F5</f>
        <v>1600</v>
      </c>
      <c r="H5" s="34">
        <f t="shared" ref="H5:H41" si="0">G5*J5</f>
        <v>1440</v>
      </c>
      <c r="I5" s="11">
        <f>G5-H5</f>
        <v>160</v>
      </c>
      <c r="J5" s="1">
        <v>0.9</v>
      </c>
    </row>
    <row r="6" spans="1:10" ht="24" customHeight="1">
      <c r="A6" s="13" t="s">
        <v>9</v>
      </c>
      <c r="B6" s="16" t="s">
        <v>47</v>
      </c>
      <c r="C6" s="18" t="s">
        <v>50</v>
      </c>
      <c r="D6" s="26" t="s">
        <v>124</v>
      </c>
      <c r="E6" s="9">
        <v>800</v>
      </c>
      <c r="F6" s="29">
        <v>0.8</v>
      </c>
      <c r="G6" s="33">
        <f t="shared" ref="G6:G41" si="1">E6*F6</f>
        <v>640</v>
      </c>
      <c r="H6" s="34">
        <f t="shared" si="0"/>
        <v>512</v>
      </c>
      <c r="I6" s="11">
        <f t="shared" ref="I6:I41" si="2">G6-H6</f>
        <v>128</v>
      </c>
      <c r="J6" s="1">
        <v>0.8</v>
      </c>
    </row>
    <row r="7" spans="1:10" ht="24" customHeight="1">
      <c r="A7" s="13" t="s">
        <v>10</v>
      </c>
      <c r="B7" s="16" t="s">
        <v>51</v>
      </c>
      <c r="C7" s="19" t="s">
        <v>52</v>
      </c>
      <c r="D7" s="26" t="s">
        <v>123</v>
      </c>
      <c r="E7" s="9">
        <v>800</v>
      </c>
      <c r="F7" s="29">
        <v>0.8</v>
      </c>
      <c r="G7" s="33">
        <f t="shared" si="1"/>
        <v>640</v>
      </c>
      <c r="H7" s="34">
        <f t="shared" si="0"/>
        <v>544</v>
      </c>
      <c r="I7" s="11">
        <f t="shared" si="2"/>
        <v>96</v>
      </c>
      <c r="J7" s="1">
        <v>0.85</v>
      </c>
    </row>
    <row r="8" spans="1:10" ht="24" customHeight="1">
      <c r="A8" s="13" t="s">
        <v>11</v>
      </c>
      <c r="B8" s="16" t="s">
        <v>53</v>
      </c>
      <c r="C8" s="19" t="s">
        <v>54</v>
      </c>
      <c r="D8" s="26" t="s">
        <v>123</v>
      </c>
      <c r="E8" s="9">
        <v>1260</v>
      </c>
      <c r="F8" s="29">
        <v>0.8</v>
      </c>
      <c r="G8" s="33">
        <f t="shared" si="1"/>
        <v>1008</v>
      </c>
      <c r="H8" s="34">
        <f t="shared" si="0"/>
        <v>1008</v>
      </c>
      <c r="I8" s="11">
        <f t="shared" si="2"/>
        <v>0</v>
      </c>
      <c r="J8" s="1">
        <v>1</v>
      </c>
    </row>
    <row r="9" spans="1:10" ht="24" customHeight="1">
      <c r="A9" s="13" t="s">
        <v>12</v>
      </c>
      <c r="B9" s="16" t="s">
        <v>55</v>
      </c>
      <c r="C9" s="19" t="s">
        <v>56</v>
      </c>
      <c r="D9" s="26" t="s">
        <v>123</v>
      </c>
      <c r="E9" s="9">
        <v>1260</v>
      </c>
      <c r="F9" s="29">
        <v>0.8</v>
      </c>
      <c r="G9" s="33">
        <f t="shared" si="1"/>
        <v>1008</v>
      </c>
      <c r="H9" s="34">
        <f t="shared" si="0"/>
        <v>1018.08</v>
      </c>
      <c r="I9" s="11">
        <f t="shared" si="2"/>
        <v>-10.080000000000041</v>
      </c>
      <c r="J9" s="1">
        <v>1.01</v>
      </c>
    </row>
    <row r="10" spans="1:10" ht="24" customHeight="1">
      <c r="A10" s="13" t="s">
        <v>13</v>
      </c>
      <c r="B10" s="16" t="s">
        <v>57</v>
      </c>
      <c r="C10" s="19" t="s">
        <v>58</v>
      </c>
      <c r="D10" s="26" t="s">
        <v>124</v>
      </c>
      <c r="E10" s="9">
        <v>1260</v>
      </c>
      <c r="F10" s="29">
        <v>0.8</v>
      </c>
      <c r="G10" s="33">
        <f t="shared" si="1"/>
        <v>1008</v>
      </c>
      <c r="H10" s="34">
        <f t="shared" si="0"/>
        <v>1008</v>
      </c>
      <c r="I10" s="11">
        <f t="shared" si="2"/>
        <v>0</v>
      </c>
      <c r="J10" s="1">
        <v>1</v>
      </c>
    </row>
    <row r="11" spans="1:10" ht="24" customHeight="1">
      <c r="A11" s="13" t="s">
        <v>14</v>
      </c>
      <c r="B11" s="16" t="s">
        <v>59</v>
      </c>
      <c r="C11" s="19" t="s">
        <v>60</v>
      </c>
      <c r="D11" s="26" t="s">
        <v>124</v>
      </c>
      <c r="E11" s="9">
        <v>1260</v>
      </c>
      <c r="F11" s="29">
        <v>0.8</v>
      </c>
      <c r="G11" s="33">
        <f t="shared" si="1"/>
        <v>1008</v>
      </c>
      <c r="H11" s="34">
        <f t="shared" si="0"/>
        <v>1008</v>
      </c>
      <c r="I11" s="11">
        <f t="shared" si="2"/>
        <v>0</v>
      </c>
      <c r="J11" s="1">
        <v>1</v>
      </c>
    </row>
    <row r="12" spans="1:10" ht="24" customHeight="1">
      <c r="A12" s="13" t="s">
        <v>15</v>
      </c>
      <c r="B12" s="16" t="s">
        <v>61</v>
      </c>
      <c r="C12" s="19" t="s">
        <v>62</v>
      </c>
      <c r="D12" s="26" t="s">
        <v>124</v>
      </c>
      <c r="E12" s="9">
        <v>1260</v>
      </c>
      <c r="F12" s="29">
        <v>0.8</v>
      </c>
      <c r="G12" s="33">
        <f t="shared" si="1"/>
        <v>1008</v>
      </c>
      <c r="H12" s="34">
        <f t="shared" si="0"/>
        <v>1008</v>
      </c>
      <c r="I12" s="11">
        <f t="shared" si="2"/>
        <v>0</v>
      </c>
      <c r="J12" s="1">
        <v>1</v>
      </c>
    </row>
    <row r="13" spans="1:10" ht="24" customHeight="1">
      <c r="A13" s="13" t="s">
        <v>16</v>
      </c>
      <c r="B13" s="16" t="s">
        <v>63</v>
      </c>
      <c r="C13" s="19" t="s">
        <v>64</v>
      </c>
      <c r="D13" s="26" t="s">
        <v>124</v>
      </c>
      <c r="E13" s="9">
        <v>1260</v>
      </c>
      <c r="F13" s="29">
        <v>0.8</v>
      </c>
      <c r="G13" s="33">
        <f t="shared" si="1"/>
        <v>1008</v>
      </c>
      <c r="H13" s="34">
        <f t="shared" si="0"/>
        <v>977.76</v>
      </c>
      <c r="I13" s="11">
        <f t="shared" si="2"/>
        <v>30.240000000000009</v>
      </c>
      <c r="J13" s="1">
        <v>0.97</v>
      </c>
    </row>
    <row r="14" spans="1:10" ht="24" customHeight="1">
      <c r="A14" s="13" t="s">
        <v>17</v>
      </c>
      <c r="B14" s="16" t="s">
        <v>65</v>
      </c>
      <c r="C14" s="19" t="s">
        <v>66</v>
      </c>
      <c r="D14" s="26" t="s">
        <v>124</v>
      </c>
      <c r="E14" s="9">
        <v>1260</v>
      </c>
      <c r="F14" s="29">
        <v>0.8</v>
      </c>
      <c r="G14" s="33">
        <f t="shared" si="1"/>
        <v>1008</v>
      </c>
      <c r="H14" s="34">
        <f t="shared" si="0"/>
        <v>967.68</v>
      </c>
      <c r="I14" s="11">
        <f t="shared" si="2"/>
        <v>40.32000000000005</v>
      </c>
      <c r="J14" s="1">
        <v>0.96</v>
      </c>
    </row>
    <row r="15" spans="1:10" ht="24" customHeight="1">
      <c r="A15" s="13" t="s">
        <v>18</v>
      </c>
      <c r="B15" s="16" t="s">
        <v>67</v>
      </c>
      <c r="C15" s="17" t="s">
        <v>68</v>
      </c>
      <c r="D15" s="26" t="s">
        <v>124</v>
      </c>
      <c r="E15" s="9">
        <v>1260</v>
      </c>
      <c r="F15" s="29">
        <v>0.8</v>
      </c>
      <c r="G15" s="33">
        <f t="shared" si="1"/>
        <v>1008</v>
      </c>
      <c r="H15" s="34">
        <f t="shared" si="0"/>
        <v>957.59999999999991</v>
      </c>
      <c r="I15" s="11">
        <f t="shared" si="2"/>
        <v>50.400000000000091</v>
      </c>
      <c r="J15" s="1">
        <v>0.95</v>
      </c>
    </row>
    <row r="16" spans="1:10" ht="24" customHeight="1">
      <c r="A16" s="13" t="s">
        <v>19</v>
      </c>
      <c r="B16" s="16" t="s">
        <v>69</v>
      </c>
      <c r="C16" s="17" t="s">
        <v>72</v>
      </c>
      <c r="D16" s="26" t="s">
        <v>124</v>
      </c>
      <c r="E16" s="9">
        <v>2000</v>
      </c>
      <c r="F16" s="29">
        <v>0.8</v>
      </c>
      <c r="G16" s="33">
        <f t="shared" si="1"/>
        <v>1600</v>
      </c>
      <c r="H16" s="34">
        <f t="shared" si="0"/>
        <v>1504</v>
      </c>
      <c r="I16" s="11">
        <f t="shared" si="2"/>
        <v>96</v>
      </c>
      <c r="J16" s="1">
        <v>0.94</v>
      </c>
    </row>
    <row r="17" spans="1:11" ht="24" customHeight="1">
      <c r="A17" s="13" t="s">
        <v>20</v>
      </c>
      <c r="B17" s="16" t="s">
        <v>70</v>
      </c>
      <c r="C17" s="17" t="s">
        <v>73</v>
      </c>
      <c r="D17" s="26" t="s">
        <v>124</v>
      </c>
      <c r="E17" s="9">
        <v>2000</v>
      </c>
      <c r="F17" s="29">
        <v>0.8</v>
      </c>
      <c r="G17" s="33">
        <f t="shared" si="1"/>
        <v>1600</v>
      </c>
      <c r="H17" s="34">
        <f t="shared" si="0"/>
        <v>1440</v>
      </c>
      <c r="I17" s="11">
        <f t="shared" si="2"/>
        <v>160</v>
      </c>
      <c r="J17" s="1">
        <v>0.9</v>
      </c>
    </row>
    <row r="18" spans="1:11" ht="24" customHeight="1">
      <c r="A18" s="13" t="s">
        <v>21</v>
      </c>
      <c r="B18" s="16" t="s">
        <v>71</v>
      </c>
      <c r="C18" s="17" t="s">
        <v>74</v>
      </c>
      <c r="D18" s="26" t="s">
        <v>124</v>
      </c>
      <c r="E18" s="9">
        <v>2000</v>
      </c>
      <c r="F18" s="29">
        <v>0.8</v>
      </c>
      <c r="G18" s="33">
        <f t="shared" si="1"/>
        <v>1600</v>
      </c>
      <c r="H18" s="34">
        <f t="shared" si="0"/>
        <v>1472</v>
      </c>
      <c r="I18" s="11">
        <f t="shared" si="2"/>
        <v>128</v>
      </c>
      <c r="J18" s="1">
        <v>0.92</v>
      </c>
    </row>
    <row r="19" spans="1:11" ht="24" customHeight="1">
      <c r="A19" s="13" t="s">
        <v>22</v>
      </c>
      <c r="B19" s="16" t="s">
        <v>75</v>
      </c>
      <c r="C19" s="17" t="s">
        <v>98</v>
      </c>
      <c r="D19" s="26" t="s">
        <v>123</v>
      </c>
      <c r="E19" s="9">
        <v>250</v>
      </c>
      <c r="F19" s="29">
        <v>0.8</v>
      </c>
      <c r="G19" s="33">
        <f t="shared" si="1"/>
        <v>200</v>
      </c>
      <c r="H19" s="34">
        <f t="shared" si="0"/>
        <v>202</v>
      </c>
      <c r="I19" s="11">
        <f t="shared" si="2"/>
        <v>-2</v>
      </c>
      <c r="J19" s="1">
        <v>1.01</v>
      </c>
    </row>
    <row r="20" spans="1:11" s="3" customFormat="1" ht="24" customHeight="1">
      <c r="A20" s="13" t="s">
        <v>23</v>
      </c>
      <c r="B20" s="16" t="s">
        <v>76</v>
      </c>
      <c r="C20" s="17" t="s">
        <v>99</v>
      </c>
      <c r="D20" s="26" t="s">
        <v>123</v>
      </c>
      <c r="E20" s="9">
        <v>2000</v>
      </c>
      <c r="F20" s="29">
        <v>0.8</v>
      </c>
      <c r="G20" s="33">
        <f t="shared" si="1"/>
        <v>1600</v>
      </c>
      <c r="H20" s="34">
        <f t="shared" si="0"/>
        <v>1440</v>
      </c>
      <c r="I20" s="11">
        <f t="shared" si="2"/>
        <v>160</v>
      </c>
      <c r="J20" s="1">
        <v>0.9</v>
      </c>
    </row>
    <row r="21" spans="1:11" ht="24" customHeight="1">
      <c r="A21" s="13" t="s">
        <v>24</v>
      </c>
      <c r="B21" s="16" t="s">
        <v>77</v>
      </c>
      <c r="C21" s="17" t="s">
        <v>100</v>
      </c>
      <c r="D21" s="26" t="s">
        <v>123</v>
      </c>
      <c r="E21" s="9">
        <v>800</v>
      </c>
      <c r="F21" s="29">
        <v>0.8</v>
      </c>
      <c r="G21" s="33">
        <f t="shared" si="1"/>
        <v>640</v>
      </c>
      <c r="H21" s="34">
        <f t="shared" si="0"/>
        <v>646.4</v>
      </c>
      <c r="I21" s="11">
        <f t="shared" si="2"/>
        <v>-6.3999999999999773</v>
      </c>
      <c r="J21" s="1">
        <v>1.01</v>
      </c>
    </row>
    <row r="22" spans="1:11" ht="24" customHeight="1">
      <c r="A22" s="13" t="s">
        <v>25</v>
      </c>
      <c r="B22" s="16" t="s">
        <v>78</v>
      </c>
      <c r="C22" s="17" t="s">
        <v>101</v>
      </c>
      <c r="D22" s="26" t="s">
        <v>123</v>
      </c>
      <c r="E22" s="9">
        <v>1260</v>
      </c>
      <c r="F22" s="29">
        <v>0.8</v>
      </c>
      <c r="G22" s="33">
        <f t="shared" si="1"/>
        <v>1008</v>
      </c>
      <c r="H22" s="34">
        <f t="shared" si="0"/>
        <v>907.2</v>
      </c>
      <c r="I22" s="11">
        <f t="shared" si="2"/>
        <v>100.79999999999995</v>
      </c>
      <c r="J22" s="1">
        <v>0.9</v>
      </c>
    </row>
    <row r="23" spans="1:11" s="3" customFormat="1" ht="24" customHeight="1">
      <c r="A23" s="13" t="s">
        <v>26</v>
      </c>
      <c r="B23" s="16" t="s">
        <v>79</v>
      </c>
      <c r="C23" s="17" t="s">
        <v>102</v>
      </c>
      <c r="D23" s="26" t="s">
        <v>123</v>
      </c>
      <c r="E23" s="9">
        <v>650</v>
      </c>
      <c r="F23" s="29">
        <v>0.8</v>
      </c>
      <c r="G23" s="33">
        <f t="shared" si="1"/>
        <v>520</v>
      </c>
      <c r="H23" s="34">
        <f t="shared" si="0"/>
        <v>546</v>
      </c>
      <c r="I23" s="11">
        <f t="shared" si="2"/>
        <v>-26</v>
      </c>
      <c r="J23" s="1">
        <v>1.05</v>
      </c>
    </row>
    <row r="24" spans="1:11" ht="24" customHeight="1">
      <c r="A24" s="13" t="s">
        <v>27</v>
      </c>
      <c r="B24" s="16" t="s">
        <v>80</v>
      </c>
      <c r="C24" s="17" t="s">
        <v>103</v>
      </c>
      <c r="D24" s="26" t="s">
        <v>125</v>
      </c>
      <c r="E24" s="9">
        <v>2520</v>
      </c>
      <c r="F24" s="29">
        <v>0.8</v>
      </c>
      <c r="G24" s="33">
        <f t="shared" si="1"/>
        <v>2016</v>
      </c>
      <c r="H24" s="34">
        <f t="shared" si="0"/>
        <v>1814.4</v>
      </c>
      <c r="I24" s="11">
        <f t="shared" si="2"/>
        <v>201.59999999999991</v>
      </c>
      <c r="J24" s="1">
        <v>0.9</v>
      </c>
    </row>
    <row r="25" spans="1:11" ht="24" customHeight="1">
      <c r="A25" s="13" t="s">
        <v>28</v>
      </c>
      <c r="B25" s="16" t="s">
        <v>81</v>
      </c>
      <c r="C25" s="17" t="s">
        <v>104</v>
      </c>
      <c r="D25" s="26" t="s">
        <v>124</v>
      </c>
      <c r="E25" s="9">
        <v>630</v>
      </c>
      <c r="F25" s="29">
        <v>0.8</v>
      </c>
      <c r="G25" s="33">
        <f t="shared" si="1"/>
        <v>504</v>
      </c>
      <c r="H25" s="34">
        <f t="shared" si="0"/>
        <v>529.20000000000005</v>
      </c>
      <c r="I25" s="11">
        <f t="shared" si="2"/>
        <v>-25.200000000000045</v>
      </c>
      <c r="J25" s="1">
        <v>1.05</v>
      </c>
    </row>
    <row r="26" spans="1:11" ht="24" customHeight="1">
      <c r="A26" s="13" t="s">
        <v>29</v>
      </c>
      <c r="B26" s="16" t="s">
        <v>82</v>
      </c>
      <c r="C26" s="22" t="s">
        <v>105</v>
      </c>
      <c r="D26" s="26" t="s">
        <v>124</v>
      </c>
      <c r="E26" s="9">
        <v>2000</v>
      </c>
      <c r="F26" s="29">
        <v>0.8</v>
      </c>
      <c r="G26" s="33">
        <f t="shared" si="1"/>
        <v>1600</v>
      </c>
      <c r="H26" s="34">
        <f t="shared" si="0"/>
        <v>1440</v>
      </c>
      <c r="I26" s="11">
        <f t="shared" si="2"/>
        <v>160</v>
      </c>
      <c r="J26" s="1">
        <v>0.9</v>
      </c>
    </row>
    <row r="27" spans="1:11" ht="24" customHeight="1">
      <c r="A27" s="13" t="s">
        <v>30</v>
      </c>
      <c r="B27" s="16" t="s">
        <v>83</v>
      </c>
      <c r="C27" s="22" t="s">
        <v>106</v>
      </c>
      <c r="D27" s="26" t="s">
        <v>124</v>
      </c>
      <c r="E27" s="9">
        <v>2000</v>
      </c>
      <c r="F27" s="29">
        <v>0.8</v>
      </c>
      <c r="G27" s="33">
        <f t="shared" si="1"/>
        <v>1600</v>
      </c>
      <c r="H27" s="34">
        <f t="shared" si="0"/>
        <v>1440</v>
      </c>
      <c r="I27" s="11">
        <f t="shared" si="2"/>
        <v>160</v>
      </c>
      <c r="J27" s="1">
        <v>0.9</v>
      </c>
    </row>
    <row r="28" spans="1:11" ht="24" customHeight="1">
      <c r="A28" s="13" t="s">
        <v>31</v>
      </c>
      <c r="B28" s="16" t="s">
        <v>84</v>
      </c>
      <c r="C28" s="22" t="s">
        <v>107</v>
      </c>
      <c r="D28" s="26" t="s">
        <v>124</v>
      </c>
      <c r="E28" s="9">
        <v>2000</v>
      </c>
      <c r="F28" s="29">
        <v>0.8</v>
      </c>
      <c r="G28" s="33">
        <f t="shared" si="1"/>
        <v>1600</v>
      </c>
      <c r="H28" s="34">
        <f t="shared" si="0"/>
        <v>1504</v>
      </c>
      <c r="I28" s="11">
        <f t="shared" si="2"/>
        <v>96</v>
      </c>
      <c r="J28" s="1">
        <v>0.94</v>
      </c>
    </row>
    <row r="29" spans="1:11" ht="24" customHeight="1">
      <c r="A29" s="13" t="s">
        <v>32</v>
      </c>
      <c r="B29" s="16" t="s">
        <v>85</v>
      </c>
      <c r="C29" s="22" t="s">
        <v>108</v>
      </c>
      <c r="D29" s="26" t="s">
        <v>124</v>
      </c>
      <c r="E29" s="9">
        <v>2000</v>
      </c>
      <c r="F29" s="29">
        <v>0.8</v>
      </c>
      <c r="G29" s="33">
        <f t="shared" si="1"/>
        <v>1600</v>
      </c>
      <c r="H29" s="34">
        <f t="shared" si="0"/>
        <v>1504</v>
      </c>
      <c r="I29" s="11">
        <f t="shared" si="2"/>
        <v>96</v>
      </c>
      <c r="J29" s="1">
        <v>0.94</v>
      </c>
    </row>
    <row r="30" spans="1:11" ht="24" customHeight="1">
      <c r="A30" s="13" t="s">
        <v>33</v>
      </c>
      <c r="B30" s="16" t="s">
        <v>86</v>
      </c>
      <c r="C30" s="17" t="s">
        <v>109</v>
      </c>
      <c r="D30" s="28" t="s">
        <v>124</v>
      </c>
      <c r="E30" s="9">
        <v>800</v>
      </c>
      <c r="F30" s="29">
        <v>0.8</v>
      </c>
      <c r="G30" s="33">
        <f t="shared" si="1"/>
        <v>640</v>
      </c>
      <c r="H30" s="34">
        <f t="shared" si="0"/>
        <v>672</v>
      </c>
      <c r="I30" s="11">
        <f t="shared" si="2"/>
        <v>-32</v>
      </c>
      <c r="J30" s="1">
        <v>1.05</v>
      </c>
    </row>
    <row r="31" spans="1:11" ht="24" customHeight="1">
      <c r="A31" s="13" t="s">
        <v>34</v>
      </c>
      <c r="B31" s="16" t="s">
        <v>87</v>
      </c>
      <c r="C31" s="17" t="s">
        <v>110</v>
      </c>
      <c r="D31" s="26" t="s">
        <v>123</v>
      </c>
      <c r="E31" s="9">
        <v>630</v>
      </c>
      <c r="F31" s="29">
        <v>0.8</v>
      </c>
      <c r="G31" s="33">
        <f t="shared" si="1"/>
        <v>504</v>
      </c>
      <c r="H31" s="34">
        <f t="shared" si="0"/>
        <v>529.20000000000005</v>
      </c>
      <c r="I31" s="11">
        <f t="shared" si="2"/>
        <v>-25.200000000000045</v>
      </c>
      <c r="J31" s="1">
        <v>1.05</v>
      </c>
      <c r="K31" s="20" t="s">
        <v>88</v>
      </c>
    </row>
    <row r="32" spans="1:11" ht="24" customHeight="1">
      <c r="A32" s="13" t="s">
        <v>35</v>
      </c>
      <c r="B32" s="16" t="s">
        <v>121</v>
      </c>
      <c r="C32" s="23" t="s">
        <v>122</v>
      </c>
      <c r="D32" s="23"/>
      <c r="E32" s="9">
        <v>250</v>
      </c>
      <c r="F32" s="29">
        <v>0.8</v>
      </c>
      <c r="G32" s="33">
        <f t="shared" si="1"/>
        <v>200</v>
      </c>
      <c r="H32" s="34">
        <f t="shared" si="0"/>
        <v>210</v>
      </c>
      <c r="I32" s="11">
        <f t="shared" si="2"/>
        <v>-10</v>
      </c>
      <c r="J32" s="1">
        <v>1.05</v>
      </c>
    </row>
    <row r="33" spans="1:10" ht="24" customHeight="1">
      <c r="A33" s="13" t="s">
        <v>36</v>
      </c>
      <c r="B33" s="16" t="s">
        <v>89</v>
      </c>
      <c r="C33" s="21" t="s">
        <v>112</v>
      </c>
      <c r="D33" s="26" t="s">
        <v>123</v>
      </c>
      <c r="E33" s="9">
        <v>3260</v>
      </c>
      <c r="F33" s="29">
        <v>0.8</v>
      </c>
      <c r="G33" s="33">
        <f t="shared" si="1"/>
        <v>2608</v>
      </c>
      <c r="H33" s="34">
        <f t="shared" si="0"/>
        <v>2347.2000000000003</v>
      </c>
      <c r="I33" s="11">
        <f t="shared" si="2"/>
        <v>260.79999999999973</v>
      </c>
      <c r="J33" s="1">
        <v>0.9</v>
      </c>
    </row>
    <row r="34" spans="1:10" ht="24" customHeight="1">
      <c r="A34" s="13" t="s">
        <v>37</v>
      </c>
      <c r="B34" s="16" t="s">
        <v>90</v>
      </c>
      <c r="C34" s="21" t="s">
        <v>113</v>
      </c>
      <c r="D34" s="26" t="s">
        <v>123</v>
      </c>
      <c r="E34" s="9">
        <v>2000</v>
      </c>
      <c r="F34" s="29">
        <v>0.8</v>
      </c>
      <c r="G34" s="33">
        <f t="shared" si="1"/>
        <v>1600</v>
      </c>
      <c r="H34" s="34">
        <f t="shared" si="0"/>
        <v>1680</v>
      </c>
      <c r="I34" s="11">
        <f t="shared" si="2"/>
        <v>-80</v>
      </c>
      <c r="J34" s="1">
        <v>1.05</v>
      </c>
    </row>
    <row r="35" spans="1:10" ht="24" customHeight="1">
      <c r="A35" s="13" t="s">
        <v>38</v>
      </c>
      <c r="B35" s="16" t="s">
        <v>91</v>
      </c>
      <c r="C35" s="21" t="s">
        <v>114</v>
      </c>
      <c r="D35" s="27" t="s">
        <v>124</v>
      </c>
      <c r="E35" s="9">
        <v>2000</v>
      </c>
      <c r="F35" s="29">
        <v>0.8</v>
      </c>
      <c r="G35" s="33">
        <f t="shared" si="1"/>
        <v>1600</v>
      </c>
      <c r="H35" s="34">
        <f t="shared" si="0"/>
        <v>1280</v>
      </c>
      <c r="I35" s="11">
        <f t="shared" si="2"/>
        <v>320</v>
      </c>
      <c r="J35" s="1">
        <v>0.8</v>
      </c>
    </row>
    <row r="36" spans="1:10" ht="24" customHeight="1">
      <c r="A36" s="13" t="s">
        <v>39</v>
      </c>
      <c r="B36" s="16" t="s">
        <v>92</v>
      </c>
      <c r="C36" s="21" t="s">
        <v>115</v>
      </c>
      <c r="D36" s="27" t="s">
        <v>124</v>
      </c>
      <c r="E36" s="9">
        <v>2000</v>
      </c>
      <c r="F36" s="29">
        <v>0.8</v>
      </c>
      <c r="G36" s="33">
        <f t="shared" si="1"/>
        <v>1600</v>
      </c>
      <c r="H36" s="34">
        <f t="shared" si="0"/>
        <v>1280</v>
      </c>
      <c r="I36" s="11">
        <f t="shared" si="2"/>
        <v>320</v>
      </c>
      <c r="J36" s="1">
        <v>0.8</v>
      </c>
    </row>
    <row r="37" spans="1:10" ht="24" customHeight="1">
      <c r="A37" s="13" t="s">
        <v>40</v>
      </c>
      <c r="B37" s="16" t="s">
        <v>93</v>
      </c>
      <c r="C37" s="21" t="s">
        <v>116</v>
      </c>
      <c r="D37" s="27" t="s">
        <v>124</v>
      </c>
      <c r="E37" s="9">
        <v>2000</v>
      </c>
      <c r="F37" s="29">
        <v>0.8</v>
      </c>
      <c r="G37" s="33">
        <f t="shared" si="1"/>
        <v>1600</v>
      </c>
      <c r="H37" s="34">
        <f t="shared" si="0"/>
        <v>1280</v>
      </c>
      <c r="I37" s="11">
        <f t="shared" si="2"/>
        <v>320</v>
      </c>
      <c r="J37" s="1">
        <v>0.8</v>
      </c>
    </row>
    <row r="38" spans="1:10" ht="24" customHeight="1">
      <c r="A38" s="13" t="s">
        <v>41</v>
      </c>
      <c r="B38" s="16" t="s">
        <v>94</v>
      </c>
      <c r="C38" s="21" t="s">
        <v>117</v>
      </c>
      <c r="D38" s="27" t="s">
        <v>124</v>
      </c>
      <c r="E38" s="9">
        <v>2000</v>
      </c>
      <c r="F38" s="29">
        <v>0.8</v>
      </c>
      <c r="G38" s="33">
        <f t="shared" si="1"/>
        <v>1600</v>
      </c>
      <c r="H38" s="34">
        <f t="shared" si="0"/>
        <v>1280</v>
      </c>
      <c r="I38" s="11">
        <f t="shared" si="2"/>
        <v>320</v>
      </c>
      <c r="J38" s="1">
        <v>0.8</v>
      </c>
    </row>
    <row r="39" spans="1:10" ht="24" customHeight="1">
      <c r="A39" s="13" t="s">
        <v>42</v>
      </c>
      <c r="B39" s="16" t="s">
        <v>95</v>
      </c>
      <c r="C39" s="21" t="s">
        <v>118</v>
      </c>
      <c r="D39" s="27" t="s">
        <v>124</v>
      </c>
      <c r="E39" s="9">
        <v>2000</v>
      </c>
      <c r="F39" s="29">
        <v>0.8</v>
      </c>
      <c r="G39" s="33">
        <f t="shared" si="1"/>
        <v>1600</v>
      </c>
      <c r="H39" s="34">
        <f t="shared" si="0"/>
        <v>1280</v>
      </c>
      <c r="I39" s="11">
        <f t="shared" si="2"/>
        <v>320</v>
      </c>
      <c r="J39" s="1">
        <v>0.8</v>
      </c>
    </row>
    <row r="40" spans="1:10" ht="24" customHeight="1">
      <c r="A40" s="13" t="s">
        <v>43</v>
      </c>
      <c r="B40" s="16" t="s">
        <v>96</v>
      </c>
      <c r="C40" s="21" t="s">
        <v>119</v>
      </c>
      <c r="D40" s="27" t="s">
        <v>124</v>
      </c>
      <c r="E40" s="9">
        <v>1260</v>
      </c>
      <c r="F40" s="29">
        <v>0.8</v>
      </c>
      <c r="G40" s="33">
        <f t="shared" si="1"/>
        <v>1008</v>
      </c>
      <c r="H40" s="34">
        <f t="shared" si="0"/>
        <v>806.40000000000009</v>
      </c>
      <c r="I40" s="11">
        <f t="shared" si="2"/>
        <v>201.59999999999991</v>
      </c>
      <c r="J40" s="1">
        <v>0.8</v>
      </c>
    </row>
    <row r="41" spans="1:10" ht="24" customHeight="1">
      <c r="A41" s="13" t="s">
        <v>44</v>
      </c>
      <c r="B41" s="24" t="s">
        <v>97</v>
      </c>
      <c r="C41" s="25" t="s">
        <v>120</v>
      </c>
      <c r="D41" s="27" t="s">
        <v>124</v>
      </c>
      <c r="E41" s="9">
        <v>1260</v>
      </c>
      <c r="F41" s="29">
        <v>0.8</v>
      </c>
      <c r="G41" s="33">
        <f t="shared" si="1"/>
        <v>1008</v>
      </c>
      <c r="H41" s="34">
        <f t="shared" si="0"/>
        <v>806.40000000000009</v>
      </c>
      <c r="I41" s="11">
        <f t="shared" si="2"/>
        <v>201.59999999999991</v>
      </c>
      <c r="J41" s="1">
        <v>0.8</v>
      </c>
    </row>
    <row r="42" spans="1:10" ht="29.25" customHeight="1">
      <c r="A42" s="37" t="s">
        <v>3</v>
      </c>
      <c r="B42" s="37"/>
      <c r="C42" s="37"/>
      <c r="D42" s="37"/>
      <c r="E42" s="30">
        <f>SUM(E5:E41)</f>
        <v>55250</v>
      </c>
      <c r="F42" s="31"/>
      <c r="G42" s="31"/>
      <c r="H42" s="32">
        <f>SUM(H5:H41)</f>
        <v>40289.520000000011</v>
      </c>
      <c r="I42" s="31">
        <f>SUM(I5:I41)</f>
        <v>3910.4799999999996</v>
      </c>
    </row>
    <row r="43" spans="1:10" ht="18.75">
      <c r="A43" s="2"/>
      <c r="B43" s="2"/>
      <c r="C43" s="2"/>
      <c r="D43" s="2"/>
      <c r="E43" s="4"/>
      <c r="F43" s="10"/>
      <c r="G43" s="10"/>
      <c r="H43" s="5"/>
      <c r="I43" s="6"/>
    </row>
  </sheetData>
  <sheetProtection selectLockedCells="1" selectUnlockedCells="1"/>
  <autoFilter ref="A1:I42">
    <filterColumn colId="0" showButton="0"/>
    <filterColumn colId="1" hiddenButton="1" showButton="0"/>
    <filterColumn colId="2" hiddenButton="1" showButton="0"/>
    <filterColumn colId="3" hiddenButton="1" showButton="0"/>
    <filterColumn colId="4" showButton="0"/>
    <filterColumn colId="5" hiddenButton="1" showButton="0"/>
    <filterColumn colId="6" hiddenButton="1" showButton="0"/>
    <filterColumn colId="7" showButton="0"/>
  </autoFilter>
  <mergeCells count="11">
    <mergeCell ref="D3:D4"/>
    <mergeCell ref="A42:D42"/>
    <mergeCell ref="C3:C4"/>
    <mergeCell ref="A1:I1"/>
    <mergeCell ref="A3:A4"/>
    <mergeCell ref="E3:E4"/>
    <mergeCell ref="H3:H4"/>
    <mergeCell ref="I3:I4"/>
    <mergeCell ref="F3:F4"/>
    <mergeCell ref="G3:G4"/>
    <mergeCell ref="B3:B4"/>
  </mergeCells>
  <pageMargins left="0.43307086614173229" right="0.74803149606299213" top="0.6692913385826772" bottom="0.43307086614173229" header="0.51181102362204722" footer="0.51181102362204722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ТП</vt:lpstr>
      <vt:lpstr>ТП!Область_печати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2017-04-01T06:53:25Z</dcterms:created>
  <dcterms:modified xsi:type="dcterms:W3CDTF">2017-04-01T08:55:19Z</dcterms:modified>
</cp:coreProperties>
</file>